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4_HETP_tests/2_HETP_B_data/Isotope ratios/"/>
    </mc:Choice>
  </mc:AlternateContent>
  <xr:revisionPtr revIDLastSave="2" documentId="11_187AB84567F135957FC70D01167BC5C7E36F880B" xr6:coauthVersionLast="47" xr6:coauthVersionMax="47" xr10:uidLastSave="{05C7B9FE-3B34-4473-AAC7-032E6C711D6D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8" i="1" l="1"/>
  <c r="W44" i="1" s="1"/>
  <c r="V44" i="1"/>
  <c r="V77" i="1" l="1"/>
  <c r="V65" i="1"/>
  <c r="V66" i="1"/>
  <c r="V67" i="1"/>
  <c r="V68" i="1"/>
  <c r="V69" i="1"/>
  <c r="V70" i="1"/>
  <c r="V71" i="1"/>
  <c r="V72" i="1"/>
  <c r="V73" i="1"/>
  <c r="V74" i="1"/>
  <c r="V75" i="1"/>
  <c r="V76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64" i="1"/>
  <c r="V63" i="1"/>
  <c r="U95" i="1" s="1"/>
  <c r="V93" i="1" l="1"/>
  <c r="Y4" i="1" l="1"/>
  <c r="AA32" i="1" l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</calcChain>
</file>

<file path=xl/sharedStrings.xml><?xml version="1.0" encoding="utf-8"?>
<sst xmlns="http://schemas.openxmlformats.org/spreadsheetml/2006/main" count="112" uniqueCount="89">
  <si>
    <t>Mean</t>
  </si>
  <si>
    <t>StdErr (abs)</t>
  </si>
  <si>
    <t>A1-006</t>
  </si>
  <si>
    <t>82Kr</t>
  </si>
  <si>
    <t>83Kr</t>
  </si>
  <si>
    <t>84Sr</t>
  </si>
  <si>
    <t>85Rb</t>
  </si>
  <si>
    <t>86Sr</t>
  </si>
  <si>
    <t>87Sr</t>
  </si>
  <si>
    <t>88Sr</t>
  </si>
  <si>
    <t>84Sr/86Sr (1)</t>
  </si>
  <si>
    <t>87Sr/86Sr (2)</t>
  </si>
  <si>
    <t>88Sr/86Sr (3)</t>
  </si>
  <si>
    <t>A2-008</t>
  </si>
  <si>
    <t>A3-010</t>
  </si>
  <si>
    <t>A4-012</t>
  </si>
  <si>
    <t>A5-014</t>
  </si>
  <si>
    <t>A6-020</t>
  </si>
  <si>
    <t>A7-022</t>
  </si>
  <si>
    <t>A8-024</t>
  </si>
  <si>
    <t>A9-026</t>
  </si>
  <si>
    <t>A10-028</t>
  </si>
  <si>
    <t>A11-034</t>
  </si>
  <si>
    <t>A12-036</t>
  </si>
  <si>
    <t>A13-038</t>
  </si>
  <si>
    <t>A14-040</t>
  </si>
  <si>
    <t>A15-042</t>
  </si>
  <si>
    <t>A16-048</t>
  </si>
  <si>
    <t>A16-050</t>
  </si>
  <si>
    <t>A18-052</t>
  </si>
  <si>
    <t>A19-054</t>
  </si>
  <si>
    <t>A20-056</t>
  </si>
  <si>
    <t>A21-062</t>
  </si>
  <si>
    <t>A22-064</t>
  </si>
  <si>
    <t>A23-066</t>
  </si>
  <si>
    <t>A24-068</t>
  </si>
  <si>
    <t>A25-070</t>
  </si>
  <si>
    <t>A26-076</t>
  </si>
  <si>
    <t>A27-078</t>
  </si>
  <si>
    <t>A28-080</t>
  </si>
  <si>
    <t>A29-082</t>
  </si>
  <si>
    <t>A30-084</t>
  </si>
  <si>
    <t>A31-090</t>
  </si>
  <si>
    <t>A32-092</t>
  </si>
  <si>
    <t>blank-083</t>
  </si>
  <si>
    <t>blank-085</t>
  </si>
  <si>
    <t>987-086</t>
  </si>
  <si>
    <t>blank-087</t>
  </si>
  <si>
    <t>987-088</t>
  </si>
  <si>
    <t>blank-089</t>
  </si>
  <si>
    <t>blank-091</t>
  </si>
  <si>
    <t>blank-093</t>
  </si>
  <si>
    <t>A33-094</t>
  </si>
  <si>
    <t>Start Batch 3</t>
  </si>
  <si>
    <t>1 x SE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</si>
  <si>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</si>
  <si>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</si>
  <si>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</si>
  <si>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</si>
  <si>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</si>
  <si>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</si>
  <si>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</si>
  <si>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</si>
  <si>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</si>
  <si>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</si>
  <si>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</si>
  <si>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</si>
  <si>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</si>
  <si>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</si>
  <si>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</si>
  <si>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</si>
  <si>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</si>
  <si>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</si>
  <si>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</si>
  <si>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</si>
  <si>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</si>
  <si>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</si>
  <si>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</si>
  <si>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</si>
  <si>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</si>
  <si>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</si>
  <si>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</si>
  <si>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</si>
  <si>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</si>
  <si>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 xml:space="preserve">87/86 </t>
  </si>
  <si>
    <t>std error * 2</t>
  </si>
  <si>
    <t>sr 88 v</t>
  </si>
  <si>
    <t>stdev of data =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</si>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</sst>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E+00"/>
  </numFmts>
  <fonts count="2" x14ac:knownFonts="1">
    <font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sr87/sr86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Sheet1!$Y$4:$Y$32</c:f>
                <c:numCache>
                  <c:formatCode>General</c:formatCode>
                  <c:ptCount val="29"/>
                  <c:pt idx="0">
                    <c:v>1.9554444071306992E-5</c:v>
                  </c:pt>
                  <c:pt idx="1">
                    <c:v>1.742594868094942E-5</c:v>
                  </c:pt>
                  <c:pt idx="2">
                    <c:v>1.8632120207890429E-5</c:v>
                  </c:pt>
                  <c:pt idx="3">
                    <c:v>1.6479671692901609E-5</c:v>
                  </c:pt>
                  <c:pt idx="4">
                    <c:v>1.4078918603467999E-5</c:v>
                  </c:pt>
                  <c:pt idx="5">
                    <c:v>1.716707662008671E-5</c:v>
                  </c:pt>
                  <c:pt idx="6">
                    <c:v>2.1707510786571457E-5</c:v>
                  </c:pt>
                  <c:pt idx="7">
                    <c:v>1.7654840996942009E-5</c:v>
                  </c:pt>
                  <c:pt idx="8">
                    <c:v>2.2806264380180456E-5</c:v>
                  </c:pt>
                  <c:pt idx="9">
                    <c:v>1.9857160415769599E-5</c:v>
                  </c:pt>
                  <c:pt idx="10">
                    <c:v>2.1393586684426507E-5</c:v>
                  </c:pt>
                  <c:pt idx="11">
                    <c:v>1.8926941992908693E-5</c:v>
                  </c:pt>
                  <c:pt idx="12">
                    <c:v>1.7790313191471971E-5</c:v>
                  </c:pt>
                  <c:pt idx="13">
                    <c:v>1.6403696893522072E-5</c:v>
                  </c:pt>
                  <c:pt idx="14">
                    <c:v>1.7460213016821778E-5</c:v>
                  </c:pt>
                  <c:pt idx="15">
                    <c:v>1.4365152945281865E-5</c:v>
                  </c:pt>
                  <c:pt idx="16">
                    <c:v>1.4365152945281865E-5</c:v>
                  </c:pt>
                  <c:pt idx="17">
                    <c:v>1.8805956784169085E-5</c:v>
                  </c:pt>
                  <c:pt idx="18">
                    <c:v>1.7048113438406519E-5</c:v>
                  </c:pt>
                  <c:pt idx="19">
                    <c:v>2.1462537057979281E-5</c:v>
                  </c:pt>
                  <c:pt idx="20">
                    <c:v>2.1950176678724715E-5</c:v>
                  </c:pt>
                  <c:pt idx="21">
                    <c:v>1.939188306094255E-5</c:v>
                  </c:pt>
                  <c:pt idx="22">
                    <c:v>2.2623127234178305E-5</c:v>
                  </c:pt>
                  <c:pt idx="23">
                    <c:v>2.3600691215857559E-5</c:v>
                  </c:pt>
                  <c:pt idx="24">
                    <c:v>2.0076655391608086E-5</c:v>
                  </c:pt>
                  <c:pt idx="25">
                    <c:v>1.8555575116030128E-5</c:v>
                  </c:pt>
                  <c:pt idx="26">
                    <c:v>1.9680077004690061E-5</c:v>
                  </c:pt>
                  <c:pt idx="27">
                    <c:v>1.9639240355801701E-5</c:v>
                  </c:pt>
                  <c:pt idx="28">
                    <c:v>1.8906280941968557E-5</c:v>
                  </c:pt>
                </c:numCache>
              </c:numRef>
            </c:plus>
            <c:minus>
              <c:numRef>
                <c:f>Sheet1!$Y$4:$Y$32</c:f>
                <c:numCache>
                  <c:formatCode>General</c:formatCode>
                  <c:ptCount val="29"/>
                  <c:pt idx="0">
                    <c:v>1.9554444071306992E-5</c:v>
                  </c:pt>
                  <c:pt idx="1">
                    <c:v>1.742594868094942E-5</c:v>
                  </c:pt>
                  <c:pt idx="2">
                    <c:v>1.8632120207890429E-5</c:v>
                  </c:pt>
                  <c:pt idx="3">
                    <c:v>1.6479671692901609E-5</c:v>
                  </c:pt>
                  <c:pt idx="4">
                    <c:v>1.4078918603467999E-5</c:v>
                  </c:pt>
                  <c:pt idx="5">
                    <c:v>1.716707662008671E-5</c:v>
                  </c:pt>
                  <c:pt idx="6">
                    <c:v>2.1707510786571457E-5</c:v>
                  </c:pt>
                  <c:pt idx="7">
                    <c:v>1.7654840996942009E-5</c:v>
                  </c:pt>
                  <c:pt idx="8">
                    <c:v>2.2806264380180456E-5</c:v>
                  </c:pt>
                  <c:pt idx="9">
                    <c:v>1.9857160415769599E-5</c:v>
                  </c:pt>
                  <c:pt idx="10">
                    <c:v>2.1393586684426507E-5</c:v>
                  </c:pt>
                  <c:pt idx="11">
                    <c:v>1.8926941992908693E-5</c:v>
                  </c:pt>
                  <c:pt idx="12">
                    <c:v>1.7790313191471971E-5</c:v>
                  </c:pt>
                  <c:pt idx="13">
                    <c:v>1.6403696893522072E-5</c:v>
                  </c:pt>
                  <c:pt idx="14">
                    <c:v>1.7460213016821778E-5</c:v>
                  </c:pt>
                  <c:pt idx="15">
                    <c:v>1.4365152945281865E-5</c:v>
                  </c:pt>
                  <c:pt idx="16">
                    <c:v>1.4365152945281865E-5</c:v>
                  </c:pt>
                  <c:pt idx="17">
                    <c:v>1.8805956784169085E-5</c:v>
                  </c:pt>
                  <c:pt idx="18">
                    <c:v>1.7048113438406519E-5</c:v>
                  </c:pt>
                  <c:pt idx="19">
                    <c:v>2.1462537057979281E-5</c:v>
                  </c:pt>
                  <c:pt idx="20">
                    <c:v>2.1950176678724715E-5</c:v>
                  </c:pt>
                  <c:pt idx="21">
                    <c:v>1.939188306094255E-5</c:v>
                  </c:pt>
                  <c:pt idx="22">
                    <c:v>2.2623127234178305E-5</c:v>
                  </c:pt>
                  <c:pt idx="23">
                    <c:v>2.3600691215857559E-5</c:v>
                  </c:pt>
                  <c:pt idx="24">
                    <c:v>2.0076655391608086E-5</c:v>
                  </c:pt>
                  <c:pt idx="25">
                    <c:v>1.8555575116030128E-5</c:v>
                  </c:pt>
                  <c:pt idx="26">
                    <c:v>1.9680077004690061E-5</c:v>
                  </c:pt>
                  <c:pt idx="27">
                    <c:v>1.9639240355801701E-5</c:v>
                  </c:pt>
                  <c:pt idx="28">
                    <c:v>1.8906280941968557E-5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Sheet1!$B$4:$B$32</c:f>
              <c:numCache>
                <c:formatCode>General</c:formatCode>
                <c:ptCount val="2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</c:numCache>
            </c:numRef>
          </c:xVal>
          <c:yVal>
            <c:numRef>
              <c:f>Sheet1!$T$4:$T$32</c:f>
              <c:numCache>
                <c:formatCode>0.000000</c:formatCode>
                <c:ptCount val="29"/>
                <c:pt idx="0">
                  <c:v>0.70758635407141457</c:v>
                </c:pt>
                <c:pt idx="1">
                  <c:v>0.70756834357971143</c:v>
                </c:pt>
                <c:pt idx="2">
                  <c:v>0.70753694336358397</c:v>
                </c:pt>
                <c:pt idx="3">
                  <c:v>0.70754410930749456</c:v>
                </c:pt>
                <c:pt idx="4">
                  <c:v>0.70757080463454702</c:v>
                </c:pt>
                <c:pt idx="5">
                  <c:v>0.70764185941126867</c:v>
                </c:pt>
                <c:pt idx="6">
                  <c:v>0.70757069729796229</c:v>
                </c:pt>
                <c:pt idx="7">
                  <c:v>0.70754042441377452</c:v>
                </c:pt>
                <c:pt idx="8">
                  <c:v>0.70758230566010982</c:v>
                </c:pt>
                <c:pt idx="9">
                  <c:v>0.70757010615158678</c:v>
                </c:pt>
                <c:pt idx="10">
                  <c:v>0.7076030274431937</c:v>
                </c:pt>
                <c:pt idx="11">
                  <c:v>0.70769897192658282</c:v>
                </c:pt>
                <c:pt idx="12">
                  <c:v>0.7075872085527467</c:v>
                </c:pt>
                <c:pt idx="13">
                  <c:v>0.70758076989850627</c:v>
                </c:pt>
                <c:pt idx="14">
                  <c:v>0.70757081601179372</c:v>
                </c:pt>
                <c:pt idx="15">
                  <c:v>0.70763600681745786</c:v>
                </c:pt>
                <c:pt idx="16">
                  <c:v>0.70763600681745786</c:v>
                </c:pt>
                <c:pt idx="17">
                  <c:v>0.70762637007362428</c:v>
                </c:pt>
                <c:pt idx="18">
                  <c:v>0.70760343020543759</c:v>
                </c:pt>
                <c:pt idx="19">
                  <c:v>0.70757785776628035</c:v>
                </c:pt>
                <c:pt idx="20">
                  <c:v>0.70756051468332271</c:v>
                </c:pt>
                <c:pt idx="21">
                  <c:v>0.70754492936562441</c:v>
                </c:pt>
                <c:pt idx="22">
                  <c:v>0.70754526500453985</c:v>
                </c:pt>
                <c:pt idx="23">
                  <c:v>0.70754487450970038</c:v>
                </c:pt>
                <c:pt idx="24">
                  <c:v>0.70755134672586528</c:v>
                </c:pt>
                <c:pt idx="25">
                  <c:v>0.70753184525352719</c:v>
                </c:pt>
                <c:pt idx="26">
                  <c:v>0.70754391422730534</c:v>
                </c:pt>
                <c:pt idx="27">
                  <c:v>0.70755451489920684</c:v>
                </c:pt>
                <c:pt idx="28">
                  <c:v>0.70756304986879259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28-4B86-B055-EADA17335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079448"/>
        <c:axId val="393079776"/>
      </c:scatterChart>
      <c:valAx>
        <c:axId val="393079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079776"/>
        <c:crosses val="autoZero"/>
        <c:crossBetween val="midCat"/>
      </c:valAx>
      <c:valAx>
        <c:axId val="393079776"/>
        <c:scaling>
          <c:orientation val="minMax"/>
          <c:max val="0.70785000000000009"/>
          <c:min val="0.70745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079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145676</xdr:colOff>
      <xdr:row>32</xdr:row>
      <xdr:rowOff>152400</xdr:rowOff>
    </xdr:from>
    <xdr:to>
      <xdr:col>18</xdr:col>
      <xdr:colOff>122465</xdr:colOff>
      <xdr:row>51</xdr:row>
      <xdr:rowOff>68036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5"/>
  <sheetViews>
    <sheetView tabSelected="1" topLeftCell="B1" zoomScale="80" zoomScaleNormal="80" workbookViewId="0">
      <selection activeCell="V38" sqref="V38"/>
    </sheetView>
  </sheetViews>
  <sheetFormatPr defaultRowHeight="15" x14ac:dyDescent="0.25"/>
  <cols>
    <col min="1" max="2" width="15.85546875" customWidth="1"/>
    <col min="3" max="3" width="10" bestFit="1" customWidth="1"/>
    <col min="4" max="4" width="12.7109375" bestFit="1" customWidth="1"/>
    <col min="5" max="5" width="12" bestFit="1" customWidth="1"/>
    <col min="6" max="6" width="12.7109375" bestFit="1" customWidth="1"/>
    <col min="7" max="17" width="12" bestFit="1" customWidth="1"/>
    <col min="18" max="18" width="12.140625" bestFit="1" customWidth="1"/>
    <col min="19" max="19" width="12" bestFit="1" customWidth="1"/>
    <col min="20" max="20" width="17.140625" style="1" bestFit="1" customWidth="1"/>
    <col min="21" max="21" width="16.85546875" style="1" bestFit="1" customWidth="1"/>
    <col min="22" max="22" width="12.140625" bestFit="1" customWidth="1"/>
    <col min="23" max="24" width="12" bestFit="1" customWidth="1"/>
    <col min="25" max="25" width="14.85546875" bestFit="1" customWidth="1"/>
  </cols>
  <sheetData>
    <row r="1" spans="1:27" x14ac:dyDescent="0.25">
      <c r="D1" t="s">
        <v>3</v>
      </c>
      <c r="F1" t="s">
        <v>4</v>
      </c>
      <c r="H1" t="s">
        <v>5</v>
      </c>
      <c r="J1" t="s">
        <v>6</v>
      </c>
      <c r="L1" t="s">
        <v>7</v>
      </c>
      <c r="N1" t="s">
        <v>8</v>
      </c>
      <c r="P1" t="s">
        <v>9</v>
      </c>
      <c r="R1" t="s">
        <v>10</v>
      </c>
      <c r="T1" s="2" t="s">
        <v>11</v>
      </c>
      <c r="U1" s="2" t="s">
        <v>54</v>
      </c>
      <c r="V1" t="s">
        <v>12</v>
      </c>
      <c r="Y1" t="s">
        <v>84</v>
      </c>
      <c r="AA1" t="s">
        <v>86</v>
      </c>
    </row>
    <row r="2" spans="1:27" x14ac:dyDescent="0.25"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T2" s="2" t="s">
        <v>0</v>
      </c>
      <c r="U2" s="2" t="s">
        <v>1</v>
      </c>
      <c r="V2" t="s">
        <v>0</v>
      </c>
      <c r="W2" t="s">
        <v>1</v>
      </c>
      <c r="Y2" t="s">
        <v>85</v>
      </c>
    </row>
    <row r="3" spans="1:27" x14ac:dyDescent="0.25">
      <c r="A3" t="s">
        <v>53</v>
      </c>
      <c r="T3" s="2"/>
      <c r="U3" s="2"/>
    </row>
    <row r="4" spans="1:27" x14ac:dyDescent="0.25">
      <c r="A4" t="s">
        <v>55</v>
      </c>
      <c r="B4">
        <v>10</v>
      </c>
      <c r="C4" t="s">
        <v>2</v>
      </c>
      <c r="D4">
        <v>4.181901834021288E-5</v>
      </c>
      <c r="E4">
        <v>1.9763414695767342E-6</v>
      </c>
      <c r="F4">
        <v>6.085178934126948E-6</v>
      </c>
      <c r="G4">
        <v>1.9320325047382422E-6</v>
      </c>
      <c r="H4">
        <v>2.8374304479589774E-2</v>
      </c>
      <c r="I4">
        <v>4.9603820616792569E-5</v>
      </c>
      <c r="J4">
        <v>7.9630636742826361E-3</v>
      </c>
      <c r="K4">
        <v>1.8387364140909471E-5</v>
      </c>
      <c r="L4">
        <v>0.52338920948612189</v>
      </c>
      <c r="M4">
        <v>8.7714327335083593E-4</v>
      </c>
      <c r="N4">
        <v>0.38108015614894675</v>
      </c>
      <c r="O4">
        <v>6.3546217877101106E-4</v>
      </c>
      <c r="P4">
        <v>4.5625413204303404</v>
      </c>
      <c r="Q4">
        <v>7.5150429971390601E-3</v>
      </c>
      <c r="R4">
        <v>5.6419541323075063E-2</v>
      </c>
      <c r="S4">
        <v>1.6463253974588059E-5</v>
      </c>
      <c r="T4" s="2">
        <v>0.70758635407141457</v>
      </c>
      <c r="U4" s="2">
        <v>9.7772220356534958E-6</v>
      </c>
      <c r="V4">
        <v>8.717431286404981</v>
      </c>
      <c r="W4">
        <v>3.2270084040315715E-4</v>
      </c>
      <c r="Y4">
        <f>U4*2</f>
        <v>1.9554444071306992E-5</v>
      </c>
      <c r="AA4">
        <f>P4</f>
        <v>4.5625413204303404</v>
      </c>
    </row>
    <row r="5" spans="1:27" x14ac:dyDescent="0.25">
      <c r="A5" t="s">
        <v>56</v>
      </c>
      <c r="B5">
        <v>20</v>
      </c>
      <c r="C5" t="s">
        <v>13</v>
      </c>
      <c r="D5">
        <v>3.4918627819579927E-5</v>
      </c>
      <c r="E5">
        <v>1.8262264520725897E-6</v>
      </c>
      <c r="F5">
        <v>7.9298609050835192E-6</v>
      </c>
      <c r="G5">
        <v>2.3121650591468061E-6</v>
      </c>
      <c r="H5">
        <v>2.6643892479873248E-2</v>
      </c>
      <c r="I5">
        <v>5.7380424070667718E-5</v>
      </c>
      <c r="J5">
        <v>1.0177934723731399E-2</v>
      </c>
      <c r="K5">
        <v>2.4339247429436578E-5</v>
      </c>
      <c r="L5">
        <v>0.49062317111806758</v>
      </c>
      <c r="M5">
        <v>1.0334382382223464E-3</v>
      </c>
      <c r="N5">
        <v>0.3580016777301035</v>
      </c>
      <c r="O5">
        <v>7.5178407531927168E-4</v>
      </c>
      <c r="P5">
        <v>4.2698692040497885</v>
      </c>
      <c r="Q5">
        <v>8.9265034118876964E-3</v>
      </c>
      <c r="R5">
        <v>5.6385733392714778E-2</v>
      </c>
      <c r="S5">
        <v>1.9737248769688389E-5</v>
      </c>
      <c r="T5" s="2">
        <v>0.70756834357971143</v>
      </c>
      <c r="U5" s="2">
        <v>8.7129743404747102E-6</v>
      </c>
      <c r="V5">
        <v>8.7031224710507811</v>
      </c>
      <c r="W5">
        <v>3.5016308244451434E-4</v>
      </c>
      <c r="Y5">
        <f t="shared" ref="Y5:Y32" si="0">U5*2</f>
        <v>1.742594868094942E-5</v>
      </c>
      <c r="AA5">
        <f t="shared" ref="AA5:AA31" si="1">P5</f>
        <v>4.2698692040497885</v>
      </c>
    </row>
    <row r="6" spans="1:27" x14ac:dyDescent="0.25">
      <c r="A6" t="s">
        <v>57</v>
      </c>
      <c r="B6">
        <v>30</v>
      </c>
      <c r="C6" t="s">
        <v>14</v>
      </c>
      <c r="D6">
        <v>3.3471702396279789E-5</v>
      </c>
      <c r="E6">
        <v>1.843792971002794E-6</v>
      </c>
      <c r="F6">
        <v>-1.5958681755801539E-6</v>
      </c>
      <c r="G6">
        <v>2.2448710572082336E-6</v>
      </c>
      <c r="H6">
        <v>2.7147971836412793E-2</v>
      </c>
      <c r="I6">
        <v>2.791213806958248E-5</v>
      </c>
      <c r="J6">
        <v>8.1596460351355312E-3</v>
      </c>
      <c r="K6">
        <v>1.0607238767183976E-5</v>
      </c>
      <c r="L6">
        <v>0.49971818203370222</v>
      </c>
      <c r="M6">
        <v>4.7840663477751648E-4</v>
      </c>
      <c r="N6">
        <v>0.36360378675558513</v>
      </c>
      <c r="O6">
        <v>3.4613062485170352E-4</v>
      </c>
      <c r="P6">
        <v>4.3456482602618278</v>
      </c>
      <c r="Q6">
        <v>4.074728434526882E-3</v>
      </c>
      <c r="R6">
        <v>5.6475421337194895E-2</v>
      </c>
      <c r="S6">
        <v>1.6936024838024756E-5</v>
      </c>
      <c r="T6" s="2">
        <v>0.70753694336358397</v>
      </c>
      <c r="U6" s="2">
        <v>9.3160601039452145E-6</v>
      </c>
      <c r="V6">
        <v>8.6960520879204459</v>
      </c>
      <c r="W6">
        <v>2.5137970812139782E-4</v>
      </c>
      <c r="Y6">
        <f t="shared" si="0"/>
        <v>1.8632120207890429E-5</v>
      </c>
      <c r="AA6">
        <f t="shared" si="1"/>
        <v>4.3456482602618278</v>
      </c>
    </row>
    <row r="7" spans="1:27" x14ac:dyDescent="0.25">
      <c r="A7" t="s">
        <v>58</v>
      </c>
      <c r="B7">
        <v>40</v>
      </c>
      <c r="C7" t="s">
        <v>15</v>
      </c>
      <c r="D7">
        <v>1.5133581923587841E-5</v>
      </c>
      <c r="E7">
        <v>1.9732300155021035E-6</v>
      </c>
      <c r="F7">
        <v>-8.8307266874286342E-6</v>
      </c>
      <c r="G7">
        <v>1.9060119610928326E-6</v>
      </c>
      <c r="H7">
        <v>2.7281858515371894E-2</v>
      </c>
      <c r="I7">
        <v>3.3967488218030343E-5</v>
      </c>
      <c r="J7">
        <v>7.7015345341555621E-3</v>
      </c>
      <c r="K7">
        <v>1.117713074228637E-5</v>
      </c>
      <c r="L7">
        <v>0.50229471262006209</v>
      </c>
      <c r="M7">
        <v>5.9781440210639474E-4</v>
      </c>
      <c r="N7">
        <v>0.36514086852809108</v>
      </c>
      <c r="O7">
        <v>4.2901510101901697E-4</v>
      </c>
      <c r="P7">
        <v>4.36475859361963</v>
      </c>
      <c r="Q7">
        <v>5.0836941507101741E-3</v>
      </c>
      <c r="R7">
        <v>5.6496747759066615E-2</v>
      </c>
      <c r="S7">
        <v>1.7209793150597342E-5</v>
      </c>
      <c r="T7" s="2">
        <v>0.70754410930749456</v>
      </c>
      <c r="U7" s="2">
        <v>8.2398358464508046E-6</v>
      </c>
      <c r="V7">
        <v>8.6891935546266499</v>
      </c>
      <c r="W7">
        <v>3.3051654703644147E-4</v>
      </c>
      <c r="Y7">
        <f t="shared" si="0"/>
        <v>1.6479671692901609E-5</v>
      </c>
      <c r="AA7">
        <f t="shared" si="1"/>
        <v>4.36475859361963</v>
      </c>
    </row>
    <row r="8" spans="1:27" x14ac:dyDescent="0.25">
      <c r="A8" t="s">
        <v>59</v>
      </c>
      <c r="B8">
        <v>50</v>
      </c>
      <c r="C8" t="s">
        <v>16</v>
      </c>
      <c r="D8">
        <v>1.3751369694025245E-5</v>
      </c>
      <c r="E8">
        <v>1.8683149783310036E-6</v>
      </c>
      <c r="F8">
        <v>-6.643775279254339E-6</v>
      </c>
      <c r="G8">
        <v>1.8458104268245663E-6</v>
      </c>
      <c r="H8">
        <v>2.7019876452632464E-2</v>
      </c>
      <c r="I8">
        <v>4.0371948550918784E-5</v>
      </c>
      <c r="J8">
        <v>1.1227944697949568E-2</v>
      </c>
      <c r="K8">
        <v>1.8069756577740249E-5</v>
      </c>
      <c r="L8">
        <v>0.49733684381841115</v>
      </c>
      <c r="M8">
        <v>7.4000229916511772E-4</v>
      </c>
      <c r="N8">
        <v>0.3628946449773055</v>
      </c>
      <c r="O8">
        <v>5.4023048734130072E-4</v>
      </c>
      <c r="P8">
        <v>4.3194077282055945</v>
      </c>
      <c r="Q8">
        <v>6.418214111728951E-3</v>
      </c>
      <c r="R8">
        <v>5.6461625239346301E-2</v>
      </c>
      <c r="S8">
        <v>1.6341684323322975E-5</v>
      </c>
      <c r="T8" s="2">
        <v>0.70757080463454702</v>
      </c>
      <c r="U8" s="2">
        <v>7.0394593017339995E-6</v>
      </c>
      <c r="V8">
        <v>8.6847989240517336</v>
      </c>
      <c r="W8">
        <v>1.8657148526936385E-4</v>
      </c>
      <c r="Y8">
        <f t="shared" si="0"/>
        <v>1.4078918603467999E-5</v>
      </c>
      <c r="AA8">
        <f t="shared" si="1"/>
        <v>4.3194077282055945</v>
      </c>
    </row>
    <row r="9" spans="1:27" x14ac:dyDescent="0.25">
      <c r="A9" t="s">
        <v>60</v>
      </c>
      <c r="B9">
        <v>60</v>
      </c>
      <c r="C9" t="s">
        <v>17</v>
      </c>
      <c r="D9">
        <v>1.3883213200963527E-5</v>
      </c>
      <c r="E9">
        <v>1.7814541604598531E-6</v>
      </c>
      <c r="F9">
        <v>4.497880469670723E-6</v>
      </c>
      <c r="G9">
        <v>2.4930488768889496E-6</v>
      </c>
      <c r="H9">
        <v>2.7107365214612978E-2</v>
      </c>
      <c r="I9">
        <v>3.3372007322067857E-5</v>
      </c>
      <c r="J9">
        <v>1.3907420637632369E-2</v>
      </c>
      <c r="K9">
        <v>1.9861889572917013E-5</v>
      </c>
      <c r="L9">
        <v>0.49908889998741729</v>
      </c>
      <c r="M9">
        <v>5.7290237275708206E-4</v>
      </c>
      <c r="N9">
        <v>0.36537440010440742</v>
      </c>
      <c r="O9">
        <v>4.1476631416713448E-4</v>
      </c>
      <c r="P9">
        <v>4.3372400903305985</v>
      </c>
      <c r="Q9">
        <v>4.8532421878285121E-3</v>
      </c>
      <c r="R9">
        <v>5.6349706020122535E-2</v>
      </c>
      <c r="S9">
        <v>2.1310737577179377E-5</v>
      </c>
      <c r="T9" s="2">
        <v>0.70764185941126867</v>
      </c>
      <c r="U9" s="2">
        <v>8.5835383100433549E-6</v>
      </c>
      <c r="V9">
        <v>8.6905902069611152</v>
      </c>
      <c r="W9">
        <v>2.9085142250935493E-4</v>
      </c>
      <c r="Y9">
        <f t="shared" si="0"/>
        <v>1.716707662008671E-5</v>
      </c>
      <c r="AA9">
        <f t="shared" si="1"/>
        <v>4.3372400903305985</v>
      </c>
    </row>
    <row r="10" spans="1:27" x14ac:dyDescent="0.25">
      <c r="A10" t="s">
        <v>61</v>
      </c>
      <c r="B10">
        <v>70</v>
      </c>
      <c r="C10" t="s">
        <v>18</v>
      </c>
      <c r="D10">
        <v>2.1211589161936533E-5</v>
      </c>
      <c r="E10">
        <v>1.9990432321346198E-6</v>
      </c>
      <c r="F10">
        <v>-1.1261096585798786E-5</v>
      </c>
      <c r="G10">
        <v>1.9745728554330515E-6</v>
      </c>
      <c r="H10">
        <v>2.7809043756888616E-2</v>
      </c>
      <c r="I10">
        <v>2.4200806546721692E-5</v>
      </c>
      <c r="J10">
        <v>1.025572060098638E-2</v>
      </c>
      <c r="K10">
        <v>1.0439038163302889E-5</v>
      </c>
      <c r="L10">
        <v>0.51196478950213453</v>
      </c>
      <c r="M10">
        <v>4.4386597978419387E-4</v>
      </c>
      <c r="N10">
        <v>0.37301749846536392</v>
      </c>
      <c r="O10">
        <v>3.231884772529259E-4</v>
      </c>
      <c r="P10">
        <v>4.4456805140271571</v>
      </c>
      <c r="Q10">
        <v>3.8516892068237735E-3</v>
      </c>
      <c r="R10">
        <v>5.6476739404020093E-2</v>
      </c>
      <c r="S10">
        <v>1.9753362381814777E-5</v>
      </c>
      <c r="T10" s="2">
        <v>0.70757069729796229</v>
      </c>
      <c r="U10" s="2">
        <v>1.0853755393285728E-5</v>
      </c>
      <c r="V10">
        <v>8.6832638364614816</v>
      </c>
      <c r="W10">
        <v>2.3481076943903976E-4</v>
      </c>
      <c r="Y10">
        <f t="shared" si="0"/>
        <v>2.1707510786571457E-5</v>
      </c>
      <c r="AA10">
        <f t="shared" si="1"/>
        <v>4.4456805140271571</v>
      </c>
    </row>
    <row r="11" spans="1:27" x14ac:dyDescent="0.25">
      <c r="A11" t="s">
        <v>62</v>
      </c>
      <c r="B11">
        <v>80</v>
      </c>
      <c r="C11" t="s">
        <v>19</v>
      </c>
      <c r="D11">
        <v>2.3271570440574576E-5</v>
      </c>
      <c r="E11">
        <v>2.1873268472758082E-6</v>
      </c>
      <c r="F11">
        <v>-7.4861582284821431E-6</v>
      </c>
      <c r="G11">
        <v>2.0446962903245301E-6</v>
      </c>
      <c r="H11">
        <v>2.7815021043186818E-2</v>
      </c>
      <c r="I11">
        <v>2.4973859728722752E-5</v>
      </c>
      <c r="J11">
        <v>7.4315250346137195E-3</v>
      </c>
      <c r="K11">
        <v>8.3679457576078417E-6</v>
      </c>
      <c r="L11">
        <v>0.51142471687651248</v>
      </c>
      <c r="M11">
        <v>4.6009070044298559E-4</v>
      </c>
      <c r="N11">
        <v>0.37143514243305875</v>
      </c>
      <c r="O11">
        <v>3.3568171083826954E-4</v>
      </c>
      <c r="P11">
        <v>4.4399216990012489</v>
      </c>
      <c r="Q11">
        <v>3.9983136340992391E-3</v>
      </c>
      <c r="R11">
        <v>5.6497168021783555E-2</v>
      </c>
      <c r="S11">
        <v>1.8781813016113134E-5</v>
      </c>
      <c r="T11" s="2">
        <v>0.70754042441377452</v>
      </c>
      <c r="U11" s="2">
        <v>8.8274204984710045E-6</v>
      </c>
      <c r="V11">
        <v>8.6812744907859312</v>
      </c>
      <c r="W11">
        <v>1.8285250107361926E-4</v>
      </c>
      <c r="Y11">
        <f t="shared" si="0"/>
        <v>1.7654840996942009E-5</v>
      </c>
      <c r="AA11">
        <f t="shared" si="1"/>
        <v>4.4399216990012489</v>
      </c>
    </row>
    <row r="12" spans="1:27" x14ac:dyDescent="0.25">
      <c r="A12" t="s">
        <v>63</v>
      </c>
      <c r="B12">
        <v>90</v>
      </c>
      <c r="C12" t="s">
        <v>20</v>
      </c>
      <c r="D12">
        <v>2.0657578562681185E-5</v>
      </c>
      <c r="E12">
        <v>2.3509046326270222E-6</v>
      </c>
      <c r="F12">
        <v>-7.4584247402902587E-6</v>
      </c>
      <c r="G12">
        <v>2.3773919929065231E-6</v>
      </c>
      <c r="H12">
        <v>2.7831565768087135E-2</v>
      </c>
      <c r="I12">
        <v>2.9826448762184153E-5</v>
      </c>
      <c r="J12">
        <v>1.027068967132031E-2</v>
      </c>
      <c r="K12">
        <v>1.2959346347119554E-5</v>
      </c>
      <c r="L12">
        <v>0.51171680889258997</v>
      </c>
      <c r="M12">
        <v>5.4477388726704274E-4</v>
      </c>
      <c r="N12">
        <v>0.3727773299312282</v>
      </c>
      <c r="O12">
        <v>3.9837041689243978E-4</v>
      </c>
      <c r="P12">
        <v>4.4418532979909502</v>
      </c>
      <c r="Q12">
        <v>4.7272934293727557E-3</v>
      </c>
      <c r="R12">
        <v>5.6490556774116941E-2</v>
      </c>
      <c r="S12">
        <v>2.1723852964849358E-5</v>
      </c>
      <c r="T12" s="2">
        <v>0.70758230566010982</v>
      </c>
      <c r="U12" s="2">
        <v>1.1403132190090228E-5</v>
      </c>
      <c r="V12">
        <v>8.6800947568520943</v>
      </c>
      <c r="W12">
        <v>1.9832656537107526E-4</v>
      </c>
      <c r="Y12">
        <f t="shared" si="0"/>
        <v>2.2806264380180456E-5</v>
      </c>
      <c r="AA12">
        <f t="shared" si="1"/>
        <v>4.4418532979909502</v>
      </c>
    </row>
    <row r="13" spans="1:27" x14ac:dyDescent="0.25">
      <c r="A13" t="s">
        <v>64</v>
      </c>
      <c r="B13">
        <v>100</v>
      </c>
      <c r="C13" t="s">
        <v>21</v>
      </c>
      <c r="D13">
        <v>3.4679424603962516E-5</v>
      </c>
      <c r="E13">
        <v>2.2470882168171785E-6</v>
      </c>
      <c r="F13">
        <v>-1.687450355655257E-5</v>
      </c>
      <c r="G13">
        <v>2.4728563994112332E-6</v>
      </c>
      <c r="H13">
        <v>2.7907582613154472E-2</v>
      </c>
      <c r="I13">
        <v>2.516881462189901E-5</v>
      </c>
      <c r="J13">
        <v>1.8111194687838273E-2</v>
      </c>
      <c r="K13">
        <v>1.7781602526398557E-5</v>
      </c>
      <c r="L13">
        <v>0.51301172205781875</v>
      </c>
      <c r="M13">
        <v>4.6188913407948471E-4</v>
      </c>
      <c r="N13">
        <v>0.37678324238183275</v>
      </c>
      <c r="O13">
        <v>3.392150667141601E-4</v>
      </c>
      <c r="P13">
        <v>4.4516752151627585</v>
      </c>
      <c r="Q13">
        <v>4.0216842919403922E-3</v>
      </c>
      <c r="R13">
        <v>5.6576030861783498E-2</v>
      </c>
      <c r="S13">
        <v>2.4743476189573714E-5</v>
      </c>
      <c r="T13" s="2">
        <v>0.70757010615158678</v>
      </c>
      <c r="U13" s="2">
        <v>9.9285802078847996E-6</v>
      </c>
      <c r="V13">
        <v>8.6770758187807004</v>
      </c>
      <c r="W13">
        <v>2.6543659049624546E-4</v>
      </c>
      <c r="Y13">
        <f t="shared" si="0"/>
        <v>1.9857160415769599E-5</v>
      </c>
      <c r="AA13">
        <f t="shared" si="1"/>
        <v>4.4516752151627585</v>
      </c>
    </row>
    <row r="14" spans="1:27" x14ac:dyDescent="0.25">
      <c r="A14" t="s">
        <v>65</v>
      </c>
      <c r="B14">
        <v>110</v>
      </c>
      <c r="C14" t="s">
        <v>22</v>
      </c>
      <c r="D14">
        <v>2.9185107671296686E-5</v>
      </c>
      <c r="E14">
        <v>2.304421395493354E-6</v>
      </c>
      <c r="F14">
        <v>-6.9617275200336116E-6</v>
      </c>
      <c r="G14">
        <v>2.888875981113347E-6</v>
      </c>
      <c r="H14">
        <v>2.7233472594895627E-2</v>
      </c>
      <c r="I14">
        <v>3.3872366653119863E-5</v>
      </c>
      <c r="J14">
        <v>1.3523551083875145E-2</v>
      </c>
      <c r="K14">
        <v>2.1377944729023203E-5</v>
      </c>
      <c r="L14">
        <v>0.50100666483026757</v>
      </c>
      <c r="M14">
        <v>5.9433061772715069E-4</v>
      </c>
      <c r="N14">
        <v>0.36645509374713414</v>
      </c>
      <c r="O14">
        <v>4.3315144135591492E-4</v>
      </c>
      <c r="P14">
        <v>4.3508029895587512</v>
      </c>
      <c r="Q14">
        <v>5.0744267389626219E-3</v>
      </c>
      <c r="R14">
        <v>5.648084647192534E-2</v>
      </c>
      <c r="S14">
        <v>2.6829874209490856E-5</v>
      </c>
      <c r="T14" s="2">
        <v>0.7076030274431937</v>
      </c>
      <c r="U14" s="2">
        <v>1.0696793342213254E-5</v>
      </c>
      <c r="V14">
        <v>8.6839406820660869</v>
      </c>
      <c r="W14">
        <v>3.0842905141210904E-4</v>
      </c>
      <c r="Y14">
        <f t="shared" si="0"/>
        <v>2.1393586684426507E-5</v>
      </c>
      <c r="AA14">
        <f t="shared" si="1"/>
        <v>4.3508029895587512</v>
      </c>
    </row>
    <row r="15" spans="1:27" x14ac:dyDescent="0.25">
      <c r="A15" t="s">
        <v>66</v>
      </c>
      <c r="B15">
        <v>120</v>
      </c>
      <c r="C15" t="s">
        <v>23</v>
      </c>
      <c r="D15">
        <v>1.303739276329905E-4</v>
      </c>
      <c r="E15">
        <v>2.2650983126774565E-6</v>
      </c>
      <c r="F15">
        <v>-1.4768959294502674E-6</v>
      </c>
      <c r="G15">
        <v>2.6496241410979664E-6</v>
      </c>
      <c r="H15">
        <v>2.9259045780847683E-2</v>
      </c>
      <c r="I15">
        <v>3.5390857687271003E-5</v>
      </c>
      <c r="J15">
        <v>5.2793401999094498E-2</v>
      </c>
      <c r="K15">
        <v>7.6712082850164466E-5</v>
      </c>
      <c r="L15">
        <v>0.53817321785721206</v>
      </c>
      <c r="M15">
        <v>6.1314348372567499E-4</v>
      </c>
      <c r="N15">
        <v>0.40877646203049361</v>
      </c>
      <c r="O15">
        <v>4.646941613916091E-4</v>
      </c>
      <c r="P15">
        <v>4.6686994082961446</v>
      </c>
      <c r="Q15">
        <v>5.1837173118443229E-3</v>
      </c>
      <c r="R15">
        <v>5.6375026385581901E-2</v>
      </c>
      <c r="S15">
        <v>2.3084352282652015E-5</v>
      </c>
      <c r="T15" s="2">
        <v>0.70769897192658282</v>
      </c>
      <c r="U15" s="2">
        <v>9.4634709964543463E-6</v>
      </c>
      <c r="V15">
        <v>8.6750690086046749</v>
      </c>
      <c r="W15">
        <v>2.9971495764331629E-4</v>
      </c>
      <c r="Y15">
        <f t="shared" si="0"/>
        <v>1.8926941992908693E-5</v>
      </c>
      <c r="AA15">
        <f t="shared" si="1"/>
        <v>4.6686994082961446</v>
      </c>
    </row>
    <row r="16" spans="1:27" x14ac:dyDescent="0.25">
      <c r="A16" t="s">
        <v>67</v>
      </c>
      <c r="B16">
        <v>130</v>
      </c>
      <c r="C16" t="s">
        <v>24</v>
      </c>
      <c r="D16">
        <v>2.2057301961981175E-5</v>
      </c>
      <c r="E16">
        <v>2.2118423366512951E-6</v>
      </c>
      <c r="F16">
        <v>-1.2666420083681112E-5</v>
      </c>
      <c r="G16">
        <v>2.2148112390714144E-6</v>
      </c>
      <c r="H16">
        <v>2.4489459734200181E-2</v>
      </c>
      <c r="I16">
        <v>7.008929557403023E-5</v>
      </c>
      <c r="J16">
        <v>1.2745986527884161E-2</v>
      </c>
      <c r="K16">
        <v>3.1422420846409037E-5</v>
      </c>
      <c r="L16">
        <v>0.45006059610860633</v>
      </c>
      <c r="M16">
        <v>1.2631660092389018E-3</v>
      </c>
      <c r="N16">
        <v>0.3292014571290437</v>
      </c>
      <c r="O16">
        <v>9.1862277468765367E-4</v>
      </c>
      <c r="P16">
        <v>3.9031847165516149</v>
      </c>
      <c r="Q16">
        <v>1.0890001020909902E-2</v>
      </c>
      <c r="R16">
        <v>5.6552938057390104E-2</v>
      </c>
      <c r="S16">
        <v>2.2769816555219672E-5</v>
      </c>
      <c r="T16" s="2">
        <v>0.7075872085527467</v>
      </c>
      <c r="U16" s="2">
        <v>8.8951565957359854E-6</v>
      </c>
      <c r="V16">
        <v>8.6722144165735511</v>
      </c>
      <c r="W16">
        <v>1.5553643205983798E-4</v>
      </c>
      <c r="Y16">
        <f t="shared" si="0"/>
        <v>1.7790313191471971E-5</v>
      </c>
      <c r="AA16">
        <f t="shared" si="1"/>
        <v>3.9031847165516149</v>
      </c>
    </row>
    <row r="17" spans="1:27" x14ac:dyDescent="0.25">
      <c r="A17" t="s">
        <v>68</v>
      </c>
      <c r="B17">
        <v>140</v>
      </c>
      <c r="C17" t="s">
        <v>25</v>
      </c>
      <c r="D17">
        <v>2.9472733150951608E-6</v>
      </c>
      <c r="E17">
        <v>1.9710738605729955E-6</v>
      </c>
      <c r="F17">
        <v>-1.0136792146382293E-5</v>
      </c>
      <c r="G17">
        <v>2.3901910598729999E-6</v>
      </c>
      <c r="H17">
        <v>2.8484657371387209E-2</v>
      </c>
      <c r="I17">
        <v>2.6728840681678282E-5</v>
      </c>
      <c r="J17">
        <v>1.4390798064009794E-2</v>
      </c>
      <c r="K17">
        <v>1.4884385285768425E-5</v>
      </c>
      <c r="L17">
        <v>0.52387392422865231</v>
      </c>
      <c r="M17">
        <v>4.8493040276177343E-4</v>
      </c>
      <c r="N17">
        <v>0.38293551641001672</v>
      </c>
      <c r="O17">
        <v>3.5520833570787576E-4</v>
      </c>
      <c r="P17">
        <v>4.5415600708990977</v>
      </c>
      <c r="Q17">
        <v>4.1894284890900959E-3</v>
      </c>
      <c r="R17">
        <v>5.64252565870847E-2</v>
      </c>
      <c r="S17">
        <v>2.0647500901891878E-5</v>
      </c>
      <c r="T17" s="2">
        <v>0.70758076989850627</v>
      </c>
      <c r="U17" s="2">
        <v>8.201848446761036E-6</v>
      </c>
      <c r="V17">
        <v>8.6689207748695054</v>
      </c>
      <c r="W17">
        <v>2.0564597127219878E-4</v>
      </c>
      <c r="Y17">
        <f t="shared" si="0"/>
        <v>1.6403696893522072E-5</v>
      </c>
      <c r="AA17">
        <f t="shared" si="1"/>
        <v>4.5415600708990977</v>
      </c>
    </row>
    <row r="18" spans="1:27" x14ac:dyDescent="0.25">
      <c r="A18" t="s">
        <v>69</v>
      </c>
      <c r="B18">
        <v>150</v>
      </c>
      <c r="C18" t="s">
        <v>26</v>
      </c>
      <c r="D18">
        <v>3.6639786960327889E-5</v>
      </c>
      <c r="E18">
        <v>2.3988740293201977E-6</v>
      </c>
      <c r="F18">
        <v>-9.2867399171123117E-6</v>
      </c>
      <c r="G18">
        <v>2.2051162606440995E-6</v>
      </c>
      <c r="H18">
        <v>2.7946600167305869E-2</v>
      </c>
      <c r="I18">
        <v>1.4478086639002199E-5</v>
      </c>
      <c r="J18">
        <v>1.596593514525484E-2</v>
      </c>
      <c r="K18">
        <v>9.996820063539777E-6</v>
      </c>
      <c r="L18">
        <v>0.51297656029215721</v>
      </c>
      <c r="M18">
        <v>2.6943200429768488E-4</v>
      </c>
      <c r="N18">
        <v>0.37558401282818843</v>
      </c>
      <c r="O18">
        <v>1.9678113032973982E-4</v>
      </c>
      <c r="P18">
        <v>4.444129257732885</v>
      </c>
      <c r="Q18">
        <v>2.3473008551722703E-3</v>
      </c>
      <c r="R18">
        <v>5.6499921117094107E-2</v>
      </c>
      <c r="S18">
        <v>1.806883921705991E-5</v>
      </c>
      <c r="T18" s="2">
        <v>0.70757081601179372</v>
      </c>
      <c r="U18" s="2">
        <v>8.7301065084108889E-6</v>
      </c>
      <c r="V18">
        <v>8.6631180713464175</v>
      </c>
      <c r="W18">
        <v>1.9442248445910367E-4</v>
      </c>
      <c r="Y18">
        <f t="shared" si="0"/>
        <v>1.7460213016821778E-5</v>
      </c>
      <c r="AA18">
        <f t="shared" si="1"/>
        <v>4.444129257732885</v>
      </c>
    </row>
    <row r="19" spans="1:27" x14ac:dyDescent="0.25">
      <c r="A19" t="s">
        <v>70</v>
      </c>
      <c r="B19">
        <v>160</v>
      </c>
      <c r="C19" t="s">
        <v>27</v>
      </c>
      <c r="D19">
        <v>-7.6703714874288628E-6</v>
      </c>
      <c r="E19">
        <v>2.1024044118470435E-6</v>
      </c>
      <c r="F19">
        <v>1.0103434279494998E-5</v>
      </c>
      <c r="G19">
        <v>1.8620872305061551E-6</v>
      </c>
      <c r="H19">
        <v>2.959258103032739E-2</v>
      </c>
      <c r="I19">
        <v>1.7806344488857425E-5</v>
      </c>
      <c r="J19">
        <v>1.7961510552006121E-2</v>
      </c>
      <c r="K19">
        <v>1.4210959875946594E-5</v>
      </c>
      <c r="L19">
        <v>0.5435671725204092</v>
      </c>
      <c r="M19">
        <v>3.0283232852936339E-4</v>
      </c>
      <c r="N19">
        <v>0.39865345036921984</v>
      </c>
      <c r="O19">
        <v>2.2024806435968279E-4</v>
      </c>
      <c r="P19">
        <v>4.7144817853229828</v>
      </c>
      <c r="Q19">
        <v>2.5532841828121893E-3</v>
      </c>
      <c r="R19">
        <v>5.6328854023984271E-2</v>
      </c>
      <c r="S19">
        <v>1.4257589927042314E-5</v>
      </c>
      <c r="T19" s="2">
        <v>0.70763600681745786</v>
      </c>
      <c r="U19" s="2">
        <v>7.1825764726409327E-6</v>
      </c>
      <c r="V19">
        <v>8.6735423615898579</v>
      </c>
      <c r="W19">
        <v>2.5208249710279506E-4</v>
      </c>
      <c r="Y19">
        <f t="shared" si="0"/>
        <v>1.4365152945281865E-5</v>
      </c>
      <c r="AA19">
        <f t="shared" si="1"/>
        <v>4.7144817853229828</v>
      </c>
    </row>
    <row r="20" spans="1:27" x14ac:dyDescent="0.25">
      <c r="A20" t="s">
        <v>71</v>
      </c>
      <c r="B20">
        <v>170</v>
      </c>
      <c r="C20" t="s">
        <v>28</v>
      </c>
      <c r="D20">
        <v>-7.6703714874288628E-6</v>
      </c>
      <c r="E20">
        <v>2.1024044118470435E-6</v>
      </c>
      <c r="F20">
        <v>1.0103434279494998E-5</v>
      </c>
      <c r="G20">
        <v>1.8620872305061551E-6</v>
      </c>
      <c r="H20">
        <v>2.959258103032739E-2</v>
      </c>
      <c r="I20">
        <v>1.7806344488857425E-5</v>
      </c>
      <c r="J20">
        <v>1.7961510552006121E-2</v>
      </c>
      <c r="K20">
        <v>1.4210959875946594E-5</v>
      </c>
      <c r="L20">
        <v>0.5435671725204092</v>
      </c>
      <c r="M20">
        <v>3.0283232852936339E-4</v>
      </c>
      <c r="N20">
        <v>0.39865345036921984</v>
      </c>
      <c r="O20">
        <v>2.2024806435968279E-4</v>
      </c>
      <c r="P20">
        <v>4.7144817853229828</v>
      </c>
      <c r="Q20">
        <v>2.5532841828121893E-3</v>
      </c>
      <c r="R20">
        <v>5.6328854023984271E-2</v>
      </c>
      <c r="S20">
        <v>1.4257589927042314E-5</v>
      </c>
      <c r="T20" s="2">
        <v>0.70763600681745786</v>
      </c>
      <c r="U20" s="2">
        <v>7.1825764726409327E-6</v>
      </c>
      <c r="V20">
        <v>8.6735423615898579</v>
      </c>
      <c r="W20">
        <v>2.5208249710279506E-4</v>
      </c>
      <c r="Y20">
        <f t="shared" si="0"/>
        <v>1.4365152945281865E-5</v>
      </c>
      <c r="AA20">
        <f t="shared" si="1"/>
        <v>4.7144817853229828</v>
      </c>
    </row>
    <row r="21" spans="1:27" x14ac:dyDescent="0.25">
      <c r="A21" t="s">
        <v>72</v>
      </c>
      <c r="B21">
        <v>180</v>
      </c>
      <c r="C21" t="s">
        <v>29</v>
      </c>
      <c r="D21">
        <v>2.9922491112614374E-5</v>
      </c>
      <c r="E21">
        <v>2.3293204522448323E-6</v>
      </c>
      <c r="F21">
        <v>-6.3950099090156735E-6</v>
      </c>
      <c r="G21">
        <v>2.7698272321531718E-6</v>
      </c>
      <c r="H21">
        <v>2.9691002796358109E-2</v>
      </c>
      <c r="I21">
        <v>2.2165342138695778E-5</v>
      </c>
      <c r="J21">
        <v>2.4856234024541325E-2</v>
      </c>
      <c r="K21">
        <v>2.024875200758699E-5</v>
      </c>
      <c r="L21">
        <v>0.54575669961821272</v>
      </c>
      <c r="M21">
        <v>3.5558312436565382E-4</v>
      </c>
      <c r="N21">
        <v>0.40280969746673539</v>
      </c>
      <c r="O21">
        <v>2.5937077980160581E-4</v>
      </c>
      <c r="P21">
        <v>4.7293535875222323</v>
      </c>
      <c r="Q21">
        <v>2.9952116427789856E-3</v>
      </c>
      <c r="R21">
        <v>5.6413857963685553E-2</v>
      </c>
      <c r="S21">
        <v>1.8275333402574609E-5</v>
      </c>
      <c r="T21" s="2">
        <v>0.70762637007362428</v>
      </c>
      <c r="U21" s="2">
        <v>9.4029783920845423E-6</v>
      </c>
      <c r="V21">
        <v>8.6653169100546812</v>
      </c>
      <c r="W21">
        <v>2.1820474106917361E-4</v>
      </c>
      <c r="Y21">
        <f t="shared" si="0"/>
        <v>1.8805956784169085E-5</v>
      </c>
      <c r="AA21">
        <f t="shared" si="1"/>
        <v>4.7293535875222323</v>
      </c>
    </row>
    <row r="22" spans="1:27" x14ac:dyDescent="0.25">
      <c r="A22" t="s">
        <v>73</v>
      </c>
      <c r="B22">
        <v>190</v>
      </c>
      <c r="C22" t="s">
        <v>30</v>
      </c>
      <c r="D22">
        <v>1.8070628538712764E-5</v>
      </c>
      <c r="E22">
        <v>2.0939692337976101E-6</v>
      </c>
      <c r="F22">
        <v>-1.2129124281888041E-5</v>
      </c>
      <c r="G22">
        <v>2.1408296385109625E-6</v>
      </c>
      <c r="H22">
        <v>2.8965438278692635E-2</v>
      </c>
      <c r="I22">
        <v>2.5399454265388142E-5</v>
      </c>
      <c r="J22">
        <v>1.6537407488233215E-2</v>
      </c>
      <c r="K22">
        <v>1.513635580797012E-5</v>
      </c>
      <c r="L22">
        <v>0.53199675305966765</v>
      </c>
      <c r="M22">
        <v>4.6413823547187063E-4</v>
      </c>
      <c r="N22">
        <v>0.38953853297738461</v>
      </c>
      <c r="O22">
        <v>3.3993545568129438E-4</v>
      </c>
      <c r="P22">
        <v>4.6093420586930245</v>
      </c>
      <c r="Q22">
        <v>4.0262724855356915E-3</v>
      </c>
      <c r="R22">
        <v>5.6484717071443299E-2</v>
      </c>
      <c r="S22">
        <v>1.9986435529314681E-5</v>
      </c>
      <c r="T22" s="2">
        <v>0.70760343020543759</v>
      </c>
      <c r="U22" s="2">
        <v>8.5240567192032596E-6</v>
      </c>
      <c r="V22">
        <v>8.6639165943817051</v>
      </c>
      <c r="W22">
        <v>1.7194704405866146E-4</v>
      </c>
      <c r="Y22">
        <f t="shared" si="0"/>
        <v>1.7048113438406519E-5</v>
      </c>
      <c r="AA22">
        <f t="shared" si="1"/>
        <v>4.6093420586930245</v>
      </c>
    </row>
    <row r="23" spans="1:27" x14ac:dyDescent="0.25">
      <c r="A23" t="s">
        <v>74</v>
      </c>
      <c r="B23">
        <v>200</v>
      </c>
      <c r="C23" t="s">
        <v>31</v>
      </c>
      <c r="D23">
        <v>4.7187414934485846E-5</v>
      </c>
      <c r="E23">
        <v>2.2727844310280487E-6</v>
      </c>
      <c r="F23">
        <v>-1.1672747494244492E-5</v>
      </c>
      <c r="G23">
        <v>2.2478548857026789E-6</v>
      </c>
      <c r="H23">
        <v>2.7640526615870419E-2</v>
      </c>
      <c r="I23">
        <v>1.6829532264892898E-5</v>
      </c>
      <c r="J23">
        <v>1.6440246880536316E-2</v>
      </c>
      <c r="K23">
        <v>1.1390926695541033E-5</v>
      </c>
      <c r="L23">
        <v>0.50749658545326981</v>
      </c>
      <c r="M23">
        <v>3.076659552862282E-4</v>
      </c>
      <c r="N23">
        <v>0.37184923660352481</v>
      </c>
      <c r="O23">
        <v>2.2555346850193253E-4</v>
      </c>
      <c r="P23">
        <v>4.3970220920636791</v>
      </c>
      <c r="Q23">
        <v>2.6562419906229723E-3</v>
      </c>
      <c r="R23">
        <v>5.6503918281986747E-2</v>
      </c>
      <c r="S23">
        <v>2.2082197217848379E-5</v>
      </c>
      <c r="T23" s="2">
        <v>0.70757785776628035</v>
      </c>
      <c r="U23" s="2">
        <v>1.0731268528989641E-5</v>
      </c>
      <c r="V23">
        <v>8.6638261146971818</v>
      </c>
      <c r="W23">
        <v>1.7722762494580001E-4</v>
      </c>
      <c r="Y23">
        <f t="shared" si="0"/>
        <v>2.1462537057979281E-5</v>
      </c>
      <c r="AA23">
        <f t="shared" si="1"/>
        <v>4.3970220920636791</v>
      </c>
    </row>
    <row r="24" spans="1:27" x14ac:dyDescent="0.25">
      <c r="A24" t="s">
        <v>75</v>
      </c>
      <c r="B24">
        <v>210</v>
      </c>
      <c r="C24" t="s">
        <v>32</v>
      </c>
      <c r="D24">
        <v>5.7416216375226175E-5</v>
      </c>
      <c r="E24">
        <v>2.212294064426183E-6</v>
      </c>
      <c r="F24">
        <v>-5.2278760726004244E-6</v>
      </c>
      <c r="G24">
        <v>2.299325929769264E-6</v>
      </c>
      <c r="H24">
        <v>2.6622388994955865E-2</v>
      </c>
      <c r="I24">
        <v>2.4319525763952972E-5</v>
      </c>
      <c r="J24">
        <v>6.5647460750252315E-3</v>
      </c>
      <c r="K24">
        <v>8.227818187557076E-6</v>
      </c>
      <c r="L24">
        <v>0.48926580014038507</v>
      </c>
      <c r="M24">
        <v>4.4314934241519271E-4</v>
      </c>
      <c r="N24">
        <v>0.3551561181704877</v>
      </c>
      <c r="O24">
        <v>3.2201366936167981E-4</v>
      </c>
      <c r="P24">
        <v>4.2481037620385242</v>
      </c>
      <c r="Q24">
        <v>3.8348092743563564E-3</v>
      </c>
      <c r="R24">
        <v>5.6511261725024929E-2</v>
      </c>
      <c r="S24">
        <v>2.3236164194783294E-5</v>
      </c>
      <c r="T24" s="2">
        <v>0.70756051468332271</v>
      </c>
      <c r="U24" s="2">
        <v>1.0975088339362358E-5</v>
      </c>
      <c r="V24">
        <v>8.6824640792673158</v>
      </c>
      <c r="W24">
        <v>1.3332923549237957E-4</v>
      </c>
      <c r="Y24">
        <f t="shared" si="0"/>
        <v>2.1950176678724715E-5</v>
      </c>
      <c r="AA24">
        <f t="shared" si="1"/>
        <v>4.2481037620385242</v>
      </c>
    </row>
    <row r="25" spans="1:27" x14ac:dyDescent="0.25">
      <c r="A25" t="s">
        <v>76</v>
      </c>
      <c r="B25">
        <v>220</v>
      </c>
      <c r="C25" t="s">
        <v>33</v>
      </c>
      <c r="D25">
        <v>6.0887516033757529E-5</v>
      </c>
      <c r="E25">
        <v>2.5116109524584004E-6</v>
      </c>
      <c r="F25">
        <v>-3.2659548147700173E-6</v>
      </c>
      <c r="G25">
        <v>2.1629198324239625E-6</v>
      </c>
      <c r="H25">
        <v>2.8295325835511097E-2</v>
      </c>
      <c r="I25">
        <v>1.56033199927212E-5</v>
      </c>
      <c r="J25">
        <v>5.8882533286323605E-3</v>
      </c>
      <c r="K25">
        <v>4.1288361876737176E-6</v>
      </c>
      <c r="L25">
        <v>0.51969883315294119</v>
      </c>
      <c r="M25">
        <v>2.744551289803538E-4</v>
      </c>
      <c r="N25">
        <v>0.37684813786920829</v>
      </c>
      <c r="O25">
        <v>1.9911015254342514E-4</v>
      </c>
      <c r="P25">
        <v>4.5133904173595454</v>
      </c>
      <c r="Q25">
        <v>2.3800507116693991E-3</v>
      </c>
      <c r="R25">
        <v>5.6536366674536417E-2</v>
      </c>
      <c r="S25">
        <v>2.2064995574018724E-5</v>
      </c>
      <c r="T25" s="2">
        <v>0.70754492936562441</v>
      </c>
      <c r="U25" s="2">
        <v>9.695941530471275E-6</v>
      </c>
      <c r="V25">
        <v>8.6845406412965076</v>
      </c>
      <c r="W25">
        <v>1.307063583884392E-4</v>
      </c>
      <c r="Y25">
        <f t="shared" si="0"/>
        <v>1.939188306094255E-5</v>
      </c>
      <c r="AA25">
        <f t="shared" si="1"/>
        <v>4.5133904173595454</v>
      </c>
    </row>
    <row r="26" spans="1:27" x14ac:dyDescent="0.25">
      <c r="A26" t="s">
        <v>77</v>
      </c>
      <c r="B26">
        <v>230</v>
      </c>
      <c r="C26" t="s">
        <v>34</v>
      </c>
      <c r="D26">
        <v>6.206199214355316E-5</v>
      </c>
      <c r="E26">
        <v>2.115997891673383E-6</v>
      </c>
      <c r="F26">
        <v>-1.2435735548921195E-6</v>
      </c>
      <c r="G26">
        <v>2.2800838114811696E-6</v>
      </c>
      <c r="H26">
        <v>2.6704963534407593E-2</v>
      </c>
      <c r="I26">
        <v>2.4546998429055383E-5</v>
      </c>
      <c r="J26">
        <v>7.1423075470192082E-3</v>
      </c>
      <c r="K26">
        <v>7.755182827335771E-6</v>
      </c>
      <c r="L26">
        <v>0.4906932910271265</v>
      </c>
      <c r="M26">
        <v>4.5860947032274555E-4</v>
      </c>
      <c r="N26">
        <v>0.35646362092514983</v>
      </c>
      <c r="O26">
        <v>3.3369707276528814E-4</v>
      </c>
      <c r="P26">
        <v>4.2618581877263191</v>
      </c>
      <c r="Q26">
        <v>3.9836632748024023E-3</v>
      </c>
      <c r="R26">
        <v>5.6498812944908675E-2</v>
      </c>
      <c r="S26">
        <v>2.2716716803460406E-5</v>
      </c>
      <c r="T26" s="2">
        <v>0.70754526500453985</v>
      </c>
      <c r="U26" s="2">
        <v>1.1311563617089153E-5</v>
      </c>
      <c r="V26">
        <v>8.6853467084909397</v>
      </c>
      <c r="W26">
        <v>1.1542886622781003E-4</v>
      </c>
      <c r="Y26">
        <f t="shared" si="0"/>
        <v>2.2623127234178305E-5</v>
      </c>
      <c r="AA26">
        <f t="shared" si="1"/>
        <v>4.2618581877263191</v>
      </c>
    </row>
    <row r="27" spans="1:27" x14ac:dyDescent="0.25">
      <c r="A27" t="s">
        <v>78</v>
      </c>
      <c r="B27">
        <v>240</v>
      </c>
      <c r="C27" t="s">
        <v>35</v>
      </c>
      <c r="D27">
        <v>6.7115396375560206E-5</v>
      </c>
      <c r="E27">
        <v>2.2412998022425347E-6</v>
      </c>
      <c r="F27">
        <v>-3.0876435316117017E-6</v>
      </c>
      <c r="G27">
        <v>2.2937074913335839E-6</v>
      </c>
      <c r="H27">
        <v>2.2983734847854872E-2</v>
      </c>
      <c r="I27">
        <v>1.6959805349280602E-5</v>
      </c>
      <c r="J27">
        <v>4.8260003174353484E-3</v>
      </c>
      <c r="K27">
        <v>4.320500510126334E-6</v>
      </c>
      <c r="L27">
        <v>0.42245662759727431</v>
      </c>
      <c r="M27">
        <v>2.9751433212170955E-4</v>
      </c>
      <c r="N27">
        <v>0.30639209253245575</v>
      </c>
      <c r="O27">
        <v>2.1590065524590847E-4</v>
      </c>
      <c r="P27">
        <v>3.6698454060011354</v>
      </c>
      <c r="Q27">
        <v>2.5744666686722678E-3</v>
      </c>
      <c r="R27">
        <v>5.6514828753686998E-2</v>
      </c>
      <c r="S27">
        <v>2.753333269891875E-5</v>
      </c>
      <c r="T27" s="2">
        <v>0.70754487450970038</v>
      </c>
      <c r="U27" s="2">
        <v>1.180034560792878E-5</v>
      </c>
      <c r="V27">
        <v>8.6868163464240773</v>
      </c>
      <c r="W27">
        <v>1.3914389036851296E-4</v>
      </c>
      <c r="Y27">
        <f t="shared" si="0"/>
        <v>2.3600691215857559E-5</v>
      </c>
      <c r="AA27">
        <f t="shared" si="1"/>
        <v>3.6698454060011354</v>
      </c>
    </row>
    <row r="28" spans="1:27" x14ac:dyDescent="0.25">
      <c r="A28" t="s">
        <v>79</v>
      </c>
      <c r="B28">
        <v>250</v>
      </c>
      <c r="C28" t="s">
        <v>36</v>
      </c>
      <c r="D28">
        <v>6.5551899923434379E-5</v>
      </c>
      <c r="E28">
        <v>2.0662476199244131E-6</v>
      </c>
      <c r="F28">
        <v>-1.2374948254776938E-5</v>
      </c>
      <c r="G28">
        <v>2.1021383385758258E-6</v>
      </c>
      <c r="H28">
        <v>2.338052534973363E-2</v>
      </c>
      <c r="I28">
        <v>2.7062731277886054E-5</v>
      </c>
      <c r="J28">
        <v>7.0148675967800318E-3</v>
      </c>
      <c r="K28">
        <v>9.0693658499581646E-6</v>
      </c>
      <c r="L28">
        <v>0.42978231158105706</v>
      </c>
      <c r="M28">
        <v>4.7896539773603614E-4</v>
      </c>
      <c r="N28">
        <v>0.312537818825946</v>
      </c>
      <c r="O28">
        <v>3.4657135748183179E-4</v>
      </c>
      <c r="P28">
        <v>3.733033990328694</v>
      </c>
      <c r="Q28">
        <v>4.1220185668935424E-3</v>
      </c>
      <c r="R28">
        <v>5.6612641613249998E-2</v>
      </c>
      <c r="S28">
        <v>2.5599984011146179E-5</v>
      </c>
      <c r="T28" s="2">
        <v>0.70755134672586528</v>
      </c>
      <c r="U28" s="2">
        <v>1.0038327695804043E-5</v>
      </c>
      <c r="V28">
        <v>8.6854811440272996</v>
      </c>
      <c r="W28">
        <v>1.4844474021054397E-4</v>
      </c>
      <c r="Y28">
        <f t="shared" si="0"/>
        <v>2.0076655391608086E-5</v>
      </c>
      <c r="AA28">
        <f t="shared" si="1"/>
        <v>3.733033990328694</v>
      </c>
    </row>
    <row r="29" spans="1:27" x14ac:dyDescent="0.25">
      <c r="A29" t="s">
        <v>80</v>
      </c>
      <c r="B29">
        <v>260</v>
      </c>
      <c r="C29" t="s">
        <v>37</v>
      </c>
      <c r="D29">
        <v>7.0252327458427809E-5</v>
      </c>
      <c r="E29">
        <v>2.1038247495164753E-6</v>
      </c>
      <c r="F29">
        <v>-1.1580554572801067E-6</v>
      </c>
      <c r="G29">
        <v>2.3274549144785413E-6</v>
      </c>
      <c r="H29">
        <v>2.4986010888438496E-2</v>
      </c>
      <c r="I29">
        <v>2.8678778223393631E-5</v>
      </c>
      <c r="J29">
        <v>5.076115926875336E-3</v>
      </c>
      <c r="K29">
        <v>5.9919913911597794E-6</v>
      </c>
      <c r="L29">
        <v>0.45933517665510998</v>
      </c>
      <c r="M29">
        <v>5.1844696493318619E-4</v>
      </c>
      <c r="N29">
        <v>0.333202719202079</v>
      </c>
      <c r="O29">
        <v>3.7632659519313085E-4</v>
      </c>
      <c r="P29">
        <v>3.9935133316234963</v>
      </c>
      <c r="Q29">
        <v>4.5100672370562787E-3</v>
      </c>
      <c r="R29">
        <v>5.652915709917835E-2</v>
      </c>
      <c r="S29">
        <v>2.4518733148153747E-5</v>
      </c>
      <c r="T29" s="2">
        <v>0.70753184525352719</v>
      </c>
      <c r="U29" s="2">
        <v>9.277787558015064E-6</v>
      </c>
      <c r="V29">
        <v>8.6940804016009086</v>
      </c>
      <c r="W29">
        <v>1.1169876930385214E-4</v>
      </c>
      <c r="Y29">
        <f t="shared" si="0"/>
        <v>1.8555575116030128E-5</v>
      </c>
      <c r="AA29">
        <f t="shared" si="1"/>
        <v>3.9935133316234963</v>
      </c>
    </row>
    <row r="30" spans="1:27" x14ac:dyDescent="0.25">
      <c r="A30" t="s">
        <v>81</v>
      </c>
      <c r="B30">
        <v>270</v>
      </c>
      <c r="C30" t="s">
        <v>38</v>
      </c>
      <c r="D30">
        <v>1.0843683329053968E-4</v>
      </c>
      <c r="E30">
        <v>2.2210844145177881E-6</v>
      </c>
      <c r="F30">
        <v>-8.0513364025647398E-6</v>
      </c>
      <c r="G30">
        <v>1.9823563770114628E-6</v>
      </c>
      <c r="H30">
        <v>2.6501785263841858E-2</v>
      </c>
      <c r="I30">
        <v>2.281639466191341E-5</v>
      </c>
      <c r="J30">
        <v>6.3119393729496025E-3</v>
      </c>
      <c r="K30">
        <v>5.7178175740390213E-6</v>
      </c>
      <c r="L30">
        <v>0.48760048514959448</v>
      </c>
      <c r="M30">
        <v>4.2519740637542245E-4</v>
      </c>
      <c r="N30">
        <v>0.35406524212520779</v>
      </c>
      <c r="O30">
        <v>3.1005028733927989E-4</v>
      </c>
      <c r="P30">
        <v>4.2387590706239928</v>
      </c>
      <c r="Q30">
        <v>3.7078139463975696E-3</v>
      </c>
      <c r="R30">
        <v>5.6547014099564856E-2</v>
      </c>
      <c r="S30">
        <v>2.1725267913655907E-5</v>
      </c>
      <c r="T30" s="2">
        <v>0.70754391422730534</v>
      </c>
      <c r="U30" s="2">
        <v>9.8400385023450303E-6</v>
      </c>
      <c r="V30">
        <v>8.6928682145537284</v>
      </c>
      <c r="W30">
        <v>1.426117500452341E-4</v>
      </c>
      <c r="Y30">
        <f t="shared" si="0"/>
        <v>1.9680077004690061E-5</v>
      </c>
      <c r="AA30">
        <f t="shared" si="1"/>
        <v>4.2387590706239928</v>
      </c>
    </row>
    <row r="31" spans="1:27" x14ac:dyDescent="0.25">
      <c r="A31" t="s">
        <v>82</v>
      </c>
      <c r="B31">
        <v>280</v>
      </c>
      <c r="C31" t="s">
        <v>39</v>
      </c>
      <c r="D31">
        <v>1.2050604669245699E-4</v>
      </c>
      <c r="E31">
        <v>2.2797126058434295E-6</v>
      </c>
      <c r="F31">
        <v>-2.5366617415046934E-6</v>
      </c>
      <c r="G31">
        <v>2.2493067871124732E-6</v>
      </c>
      <c r="H31">
        <v>2.6387560924441278E-2</v>
      </c>
      <c r="I31">
        <v>2.4123169362513908E-5</v>
      </c>
      <c r="J31">
        <v>4.8497324505535587E-3</v>
      </c>
      <c r="K31">
        <v>5.0495280493056596E-6</v>
      </c>
      <c r="L31">
        <v>0.48532308987778155</v>
      </c>
      <c r="M31">
        <v>4.3916922624075215E-4</v>
      </c>
      <c r="N31">
        <v>0.35183233449047857</v>
      </c>
      <c r="O31">
        <v>3.196167107704534E-4</v>
      </c>
      <c r="P31">
        <v>4.2187851853740383</v>
      </c>
      <c r="Q31">
        <v>3.8308484725272998E-3</v>
      </c>
      <c r="R31">
        <v>5.6507889216033093E-2</v>
      </c>
      <c r="S31">
        <v>2.4213336406713267E-5</v>
      </c>
      <c r="T31" s="2">
        <v>0.70755451489920684</v>
      </c>
      <c r="U31" s="2">
        <v>9.8196201779008507E-6</v>
      </c>
      <c r="V31">
        <v>8.692660667755078</v>
      </c>
      <c r="W31">
        <v>1.0456955407217182E-4</v>
      </c>
      <c r="Y31">
        <f t="shared" si="0"/>
        <v>1.9639240355801701E-5</v>
      </c>
      <c r="AA31">
        <f t="shared" si="1"/>
        <v>4.2187851853740383</v>
      </c>
    </row>
    <row r="32" spans="1:27" x14ac:dyDescent="0.25">
      <c r="A32" t="s">
        <v>83</v>
      </c>
      <c r="B32">
        <v>290</v>
      </c>
      <c r="C32" t="s">
        <v>40</v>
      </c>
      <c r="D32">
        <v>1.1636045467393527E-4</v>
      </c>
      <c r="E32">
        <v>2.1980847957290542E-6</v>
      </c>
      <c r="F32">
        <v>-2.7363937920380437E-6</v>
      </c>
      <c r="G32">
        <v>1.9314127239933921E-6</v>
      </c>
      <c r="H32">
        <v>2.1365210450436472E-2</v>
      </c>
      <c r="I32">
        <v>1.3464057729612264E-5</v>
      </c>
      <c r="J32">
        <v>4.5828631041290495E-3</v>
      </c>
      <c r="K32">
        <v>3.5094553363366446E-6</v>
      </c>
      <c r="L32">
        <v>0.39274297108432726</v>
      </c>
      <c r="M32">
        <v>2.3650077166819942E-4</v>
      </c>
      <c r="N32">
        <v>0.2849687373967984</v>
      </c>
      <c r="O32">
        <v>1.708879161573177E-4</v>
      </c>
      <c r="P32">
        <v>3.413685417107224</v>
      </c>
      <c r="Q32">
        <v>2.0573708121261764E-3</v>
      </c>
      <c r="R32">
        <v>5.6542407491212594E-2</v>
      </c>
      <c r="S32">
        <v>2.2079406658984027E-5</v>
      </c>
      <c r="T32" s="2">
        <v>0.70756304986879259</v>
      </c>
      <c r="U32" s="2">
        <v>9.4531404709842784E-6</v>
      </c>
      <c r="V32">
        <v>8.6917140045091408</v>
      </c>
      <c r="W32">
        <v>1.1319825521911245E-4</v>
      </c>
      <c r="Y32">
        <f t="shared" si="0"/>
        <v>1.8906280941968557E-5</v>
      </c>
      <c r="AA32">
        <f>P32</f>
        <v>3.413685417107224</v>
      </c>
    </row>
    <row r="38" spans="4:24" x14ac:dyDescent="0.25">
      <c r="U38" s="1" t="s">
        <v>87</v>
      </c>
      <c r="V38" s="3">
        <f>STDEV(T4:T32)</f>
        <v>3.8792349361037106E-5</v>
      </c>
    </row>
    <row r="40" spans="4:24" x14ac:dyDescent="0.25">
      <c r="D40" t="s">
        <v>40</v>
      </c>
    </row>
    <row r="41" spans="4:24" x14ac:dyDescent="0.25">
      <c r="D41" t="s">
        <v>44</v>
      </c>
      <c r="E41">
        <v>3.62800529424663E-4</v>
      </c>
    </row>
    <row r="42" spans="4:24" x14ac:dyDescent="0.25">
      <c r="D42" t="s">
        <v>41</v>
      </c>
      <c r="W42">
        <v>3.0000000000000001E-5</v>
      </c>
      <c r="X42" s="3"/>
    </row>
    <row r="43" spans="4:24" x14ac:dyDescent="0.25">
      <c r="D43" t="s">
        <v>45</v>
      </c>
      <c r="E43">
        <v>3.3802829215767E-4</v>
      </c>
    </row>
    <row r="44" spans="4:24" x14ac:dyDescent="0.25">
      <c r="D44" t="s">
        <v>46</v>
      </c>
      <c r="V44" s="1">
        <f>AVERAGE(T4:T32)</f>
        <v>0.70757836786008343</v>
      </c>
      <c r="W44" s="3">
        <f>V38*2</f>
        <v>7.7584698722074212E-5</v>
      </c>
    </row>
    <row r="45" spans="4:24" x14ac:dyDescent="0.25">
      <c r="D45" t="s">
        <v>47</v>
      </c>
      <c r="E45">
        <v>3.4170209960832901E-4</v>
      </c>
    </row>
    <row r="46" spans="4:24" x14ac:dyDescent="0.25">
      <c r="D46" t="s">
        <v>48</v>
      </c>
    </row>
    <row r="47" spans="4:24" x14ac:dyDescent="0.25">
      <c r="D47" t="s">
        <v>49</v>
      </c>
      <c r="E47">
        <v>3.26503819067817E-4</v>
      </c>
    </row>
    <row r="48" spans="4:24" x14ac:dyDescent="0.25">
      <c r="D48" t="s">
        <v>42</v>
      </c>
    </row>
    <row r="49" spans="4:22" x14ac:dyDescent="0.25">
      <c r="D49" t="s">
        <v>50</v>
      </c>
      <c r="E49">
        <v>2.80281295005221E-4</v>
      </c>
    </row>
    <row r="50" spans="4:22" x14ac:dyDescent="0.25">
      <c r="D50" t="s">
        <v>43</v>
      </c>
    </row>
    <row r="51" spans="4:22" x14ac:dyDescent="0.25">
      <c r="D51" t="s">
        <v>51</v>
      </c>
      <c r="E51">
        <v>2.5184376538683201E-4</v>
      </c>
    </row>
    <row r="52" spans="4:22" x14ac:dyDescent="0.25">
      <c r="D52" t="s">
        <v>52</v>
      </c>
    </row>
    <row r="60" spans="4:22" x14ac:dyDescent="0.25">
      <c r="T60" t="s">
        <v>9</v>
      </c>
      <c r="U60" s="2" t="s">
        <v>11</v>
      </c>
    </row>
    <row r="61" spans="4:22" x14ac:dyDescent="0.25">
      <c r="T61" t="s">
        <v>0</v>
      </c>
      <c r="U61" s="2" t="s">
        <v>0</v>
      </c>
      <c r="V61" t="s">
        <v>88</v>
      </c>
    </row>
    <row r="62" spans="4:22" x14ac:dyDescent="0.25">
      <c r="T62"/>
      <c r="U62" s="2"/>
    </row>
    <row r="63" spans="4:22" x14ac:dyDescent="0.25">
      <c r="T63">
        <v>3.413685417107224</v>
      </c>
      <c r="U63" s="2">
        <v>0.70756304986879259</v>
      </c>
      <c r="V63" s="1">
        <f>U63-U63</f>
        <v>0</v>
      </c>
    </row>
    <row r="64" spans="4:22" x14ac:dyDescent="0.25">
      <c r="T64">
        <v>3.6698454060011354</v>
      </c>
      <c r="U64" s="2">
        <v>0.70754487450970038</v>
      </c>
      <c r="V64" s="1">
        <f>U64-U63</f>
        <v>-1.8175359092209575E-5</v>
      </c>
    </row>
    <row r="65" spans="20:22" x14ac:dyDescent="0.25">
      <c r="T65">
        <v>3.733033990328694</v>
      </c>
      <c r="U65" s="2">
        <v>0.70755134672586528</v>
      </c>
      <c r="V65" s="1">
        <f>U65-U64</f>
        <v>6.4722161648989029E-6</v>
      </c>
    </row>
    <row r="66" spans="20:22" x14ac:dyDescent="0.25">
      <c r="T66">
        <v>3.9031847165516149</v>
      </c>
      <c r="U66" s="2">
        <v>0.7075872085527467</v>
      </c>
      <c r="V66" s="1">
        <f t="shared" ref="V66:V91" si="2">U66-U65</f>
        <v>3.5861826881422587E-5</v>
      </c>
    </row>
    <row r="67" spans="20:22" x14ac:dyDescent="0.25">
      <c r="T67">
        <v>3.9935133316234963</v>
      </c>
      <c r="U67" s="2">
        <v>0.70753184525352719</v>
      </c>
      <c r="V67" s="1">
        <f t="shared" si="2"/>
        <v>-5.5363299219512996E-5</v>
      </c>
    </row>
    <row r="68" spans="20:22" x14ac:dyDescent="0.25">
      <c r="T68">
        <v>4.2187851853740383</v>
      </c>
      <c r="U68" s="2">
        <v>0.70755451489920684</v>
      </c>
      <c r="V68" s="1">
        <f t="shared" si="2"/>
        <v>2.2669645679651573E-5</v>
      </c>
    </row>
    <row r="69" spans="20:22" x14ac:dyDescent="0.25">
      <c r="T69">
        <v>4.2387590706239928</v>
      </c>
      <c r="U69" s="2">
        <v>0.70754391422730534</v>
      </c>
      <c r="V69" s="1">
        <f t="shared" si="2"/>
        <v>-1.0600671901506153E-5</v>
      </c>
    </row>
    <row r="70" spans="20:22" x14ac:dyDescent="0.25">
      <c r="T70">
        <v>4.2481037620385242</v>
      </c>
      <c r="U70" s="2">
        <v>0.70756051468332271</v>
      </c>
      <c r="V70" s="1">
        <f t="shared" si="2"/>
        <v>1.6600456017368259E-5</v>
      </c>
    </row>
    <row r="71" spans="20:22" x14ac:dyDescent="0.25">
      <c r="T71">
        <v>4.2618581877263191</v>
      </c>
      <c r="U71" s="2">
        <v>0.70754526500453985</v>
      </c>
      <c r="V71" s="1">
        <f t="shared" si="2"/>
        <v>-1.5249678782858211E-5</v>
      </c>
    </row>
    <row r="72" spans="20:22" x14ac:dyDescent="0.25">
      <c r="T72">
        <v>4.2698692040497885</v>
      </c>
      <c r="U72" s="2">
        <v>0.70756834357971143</v>
      </c>
      <c r="V72" s="1">
        <f t="shared" si="2"/>
        <v>2.3078575171586735E-5</v>
      </c>
    </row>
    <row r="73" spans="20:22" x14ac:dyDescent="0.25">
      <c r="T73">
        <v>4.3194077282055945</v>
      </c>
      <c r="U73" s="2">
        <v>0.70757080463454702</v>
      </c>
      <c r="V73" s="1">
        <f t="shared" si="2"/>
        <v>2.4610548355896711E-6</v>
      </c>
    </row>
    <row r="74" spans="20:22" x14ac:dyDescent="0.25">
      <c r="T74">
        <v>4.3372400903305985</v>
      </c>
      <c r="U74" s="2">
        <v>0.70764185941126867</v>
      </c>
      <c r="V74" s="1">
        <f t="shared" si="2"/>
        <v>7.1054776721646284E-5</v>
      </c>
    </row>
    <row r="75" spans="20:22" x14ac:dyDescent="0.25">
      <c r="T75">
        <v>4.3456482602618278</v>
      </c>
      <c r="U75" s="2">
        <v>0.70753694336358397</v>
      </c>
      <c r="V75" s="1">
        <f t="shared" si="2"/>
        <v>-1.0491604768469998E-4</v>
      </c>
    </row>
    <row r="76" spans="20:22" x14ac:dyDescent="0.25">
      <c r="T76">
        <v>4.3508029895587512</v>
      </c>
      <c r="U76" s="2">
        <v>0.7076030274431937</v>
      </c>
      <c r="V76" s="1">
        <f t="shared" si="2"/>
        <v>6.6084079609729507E-5</v>
      </c>
    </row>
    <row r="77" spans="20:22" x14ac:dyDescent="0.25">
      <c r="T77">
        <v>4.36475859361963</v>
      </c>
      <c r="U77" s="2">
        <v>0.70754410930749456</v>
      </c>
      <c r="V77" s="1">
        <f>U77-U76</f>
        <v>-5.8918135699137508E-5</v>
      </c>
    </row>
    <row r="78" spans="20:22" x14ac:dyDescent="0.25">
      <c r="T78">
        <v>4.3970220920636791</v>
      </c>
      <c r="U78" s="2">
        <v>0.70757785776628035</v>
      </c>
      <c r="V78" s="1">
        <f t="shared" si="2"/>
        <v>3.374845878578725E-5</v>
      </c>
    </row>
    <row r="79" spans="20:22" x14ac:dyDescent="0.25">
      <c r="T79">
        <v>4.4399216990012489</v>
      </c>
      <c r="U79" s="2">
        <v>0.70754042441377452</v>
      </c>
      <c r="V79" s="1">
        <f t="shared" si="2"/>
        <v>-3.7433352505833462E-5</v>
      </c>
    </row>
    <row r="80" spans="20:22" x14ac:dyDescent="0.25">
      <c r="T80">
        <v>4.4418532979909502</v>
      </c>
      <c r="U80" s="2">
        <v>0.70758230566010982</v>
      </c>
      <c r="V80" s="1">
        <f t="shared" si="2"/>
        <v>4.1881246335306876E-5</v>
      </c>
    </row>
    <row r="81" spans="20:23" x14ac:dyDescent="0.25">
      <c r="T81">
        <v>4.444129257732885</v>
      </c>
      <c r="U81" s="2">
        <v>0.70757081601179372</v>
      </c>
      <c r="V81" s="1">
        <f t="shared" si="2"/>
        <v>-1.1489648316098666E-5</v>
      </c>
    </row>
    <row r="82" spans="20:23" x14ac:dyDescent="0.25">
      <c r="T82">
        <v>4.4456805140271571</v>
      </c>
      <c r="U82" s="2">
        <v>0.70757069729796229</v>
      </c>
      <c r="V82" s="1">
        <f t="shared" si="2"/>
        <v>-1.1871383143180481E-7</v>
      </c>
    </row>
    <row r="83" spans="20:23" x14ac:dyDescent="0.25">
      <c r="T83">
        <v>4.4516752151627585</v>
      </c>
      <c r="U83" s="2">
        <v>0.70757010615158678</v>
      </c>
      <c r="V83" s="1">
        <f t="shared" si="2"/>
        <v>-5.9114637551704874E-7</v>
      </c>
    </row>
    <row r="84" spans="20:23" x14ac:dyDescent="0.25">
      <c r="T84">
        <v>4.5133904173595454</v>
      </c>
      <c r="U84" s="2">
        <v>0.70754492936562441</v>
      </c>
      <c r="V84" s="1">
        <f t="shared" si="2"/>
        <v>-2.5176785962366388E-5</v>
      </c>
    </row>
    <row r="85" spans="20:23" x14ac:dyDescent="0.25">
      <c r="T85">
        <v>4.5415600708990977</v>
      </c>
      <c r="U85" s="2">
        <v>0.70758076989850627</v>
      </c>
      <c r="V85" s="1">
        <f t="shared" si="2"/>
        <v>3.5840532881858955E-5</v>
      </c>
    </row>
    <row r="86" spans="20:23" x14ac:dyDescent="0.25">
      <c r="T86">
        <v>4.5625413204303404</v>
      </c>
      <c r="U86" s="2">
        <v>0.70758635407141457</v>
      </c>
      <c r="V86" s="1">
        <f t="shared" si="2"/>
        <v>5.58417290830171E-6</v>
      </c>
    </row>
    <row r="87" spans="20:23" x14ac:dyDescent="0.25">
      <c r="T87">
        <v>4.6093420586930245</v>
      </c>
      <c r="U87" s="2">
        <v>0.70760343020543759</v>
      </c>
      <c r="V87" s="1">
        <f t="shared" si="2"/>
        <v>1.7076134023019662E-5</v>
      </c>
    </row>
    <row r="88" spans="20:23" x14ac:dyDescent="0.25">
      <c r="T88">
        <v>4.6686994082961446</v>
      </c>
      <c r="U88" s="2">
        <v>0.70769897192658282</v>
      </c>
      <c r="V88" s="1">
        <f t="shared" si="2"/>
        <v>9.5541721145231406E-5</v>
      </c>
    </row>
    <row r="89" spans="20:23" x14ac:dyDescent="0.25">
      <c r="T89">
        <v>4.7144817853229828</v>
      </c>
      <c r="U89" s="2">
        <v>0.70763600681745786</v>
      </c>
      <c r="V89" s="1">
        <f t="shared" si="2"/>
        <v>-6.296510912495723E-5</v>
      </c>
    </row>
    <row r="90" spans="20:23" x14ac:dyDescent="0.25">
      <c r="T90">
        <v>4.7144817853229828</v>
      </c>
      <c r="U90" s="2">
        <v>0.70763600681745786</v>
      </c>
      <c r="V90" s="1">
        <f t="shared" si="2"/>
        <v>0</v>
      </c>
    </row>
    <row r="91" spans="20:23" x14ac:dyDescent="0.25">
      <c r="T91">
        <v>4.7293535875222323</v>
      </c>
      <c r="U91" s="2">
        <v>0.70762637007362428</v>
      </c>
      <c r="V91" s="1">
        <f t="shared" si="2"/>
        <v>-9.6367438335853706E-6</v>
      </c>
      <c r="W91" s="1"/>
    </row>
    <row r="93" spans="20:23" x14ac:dyDescent="0.25">
      <c r="V93" s="1">
        <f>SUM(V63:V91)</f>
        <v>6.332020483168499E-5</v>
      </c>
    </row>
    <row r="95" spans="20:23" x14ac:dyDescent="0.25">
      <c r="U95" s="1">
        <f>AVERAGE(V63:V91)</f>
        <v>2.1834553390236202E-6</v>
      </c>
    </row>
  </sheetData>
  <sortState xmlns:xlrd2="http://schemas.microsoft.com/office/spreadsheetml/2017/richdata2" ref="T63:U91">
    <sortCondition ref="T63"/>
  </sortState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2021-05-12T09:34:16Z</dcterms:created>
  <dcterms:modified xsi:type="dcterms:W3CDTF">2022-04-18T14:20:30Z</dcterms:modified>
</cp:coreProperties>
</file>